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36" windowWidth="18852" windowHeight="7128"/>
  </bookViews>
  <sheets>
    <sheet name="Taul1" sheetId="1" r:id="rId1"/>
    <sheet name="Taul2" sheetId="2" r:id="rId2"/>
    <sheet name="Taul3" sheetId="3" r:id="rId3"/>
  </sheets>
  <calcPr calcId="125725"/>
</workbook>
</file>

<file path=xl/calcChain.xml><?xml version="1.0" encoding="utf-8"?>
<calcChain xmlns="http://schemas.openxmlformats.org/spreadsheetml/2006/main">
  <c r="J51" i="1"/>
  <c r="P9"/>
  <c r="P25" l="1"/>
  <c r="P31"/>
  <c r="N28" l="1"/>
  <c r="P28" s="1"/>
  <c r="N27"/>
  <c r="P27" s="1"/>
  <c r="N22"/>
  <c r="N21"/>
  <c r="N20"/>
  <c r="N18"/>
  <c r="N17"/>
  <c r="N14"/>
  <c r="P14" s="1"/>
  <c r="N13"/>
  <c r="P13" s="1"/>
  <c r="P12"/>
  <c r="P11"/>
  <c r="P8"/>
  <c r="P45" l="1"/>
  <c r="P43"/>
  <c r="P41"/>
  <c r="P39"/>
  <c r="P37"/>
  <c r="P35"/>
  <c r="P20"/>
  <c r="P16"/>
  <c r="P33"/>
  <c r="P22"/>
  <c r="P21"/>
  <c r="P18"/>
  <c r="P17"/>
  <c r="P49" l="1"/>
  <c r="D51" s="1"/>
  <c r="P51" s="1"/>
  <c r="D56" l="1"/>
  <c r="J56" s="1"/>
  <c r="D60"/>
  <c r="J60" s="1"/>
</calcChain>
</file>

<file path=xl/comments1.xml><?xml version="1.0" encoding="utf-8"?>
<comments xmlns="http://schemas.openxmlformats.org/spreadsheetml/2006/main">
  <authors>
    <author>Heikki Suomi</author>
    <author>Revonlinna Jaakko</author>
  </authors>
  <commentList>
    <comment ref="F6" authorId="0">
      <text>
        <r>
          <rPr>
            <sz val="8"/>
            <color indexed="81"/>
            <rFont val="Tahoma"/>
            <family val="2"/>
          </rPr>
          <t>Merkitse arvioitu pelaajien lukumäärä. Huom. Ei "yläkanttiin" arviota.</t>
        </r>
      </text>
    </comment>
    <comment ref="J8" authorId="1">
      <text>
        <r>
          <rPr>
            <b/>
            <sz val="9"/>
            <color indexed="81"/>
            <rFont val="Tahoma"/>
            <family val="2"/>
          </rPr>
          <t>Harjoituksen kesto</t>
        </r>
      </text>
    </comment>
    <comment ref="L8" authorId="1">
      <text>
        <r>
          <rPr>
            <b/>
            <sz val="9"/>
            <color indexed="81"/>
            <rFont val="Tahoma"/>
            <family val="2"/>
          </rPr>
          <t>Harjoitusten määrä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<sst xmlns="http://schemas.openxmlformats.org/spreadsheetml/2006/main" count="125" uniqueCount="58">
  <si>
    <t>SEURAMAKSUN LASKENTAKAAVAKE</t>
  </si>
  <si>
    <t>Joukkue:</t>
  </si>
  <si>
    <t>Joukkueessa pelaajia</t>
  </si>
  <si>
    <t>salimaksu</t>
  </si>
  <si>
    <t>x</t>
  </si>
  <si>
    <t>=</t>
  </si>
  <si>
    <t>joista tuomaripalkkioita</t>
  </si>
  <si>
    <t>Sarjamaksuja</t>
  </si>
  <si>
    <t>+</t>
  </si>
  <si>
    <t>Joukkueenjohtajan kulut</t>
  </si>
  <si>
    <t>(esim. t-paita, pallo, turnaus, leiri, päättäjäiset yms.)</t>
  </si>
  <si>
    <t>Kausi:</t>
  </si>
  <si>
    <t>Kesäharjoitteluvuorot</t>
  </si>
  <si>
    <t>h</t>
  </si>
  <si>
    <t>Harjoitusvuoro 1</t>
  </si>
  <si>
    <t>Harjoitusvuoro 2</t>
  </si>
  <si>
    <t>Harjoitusvuoro 3</t>
  </si>
  <si>
    <t>Harjoitusvuoro 4</t>
  </si>
  <si>
    <t>Paikka ja aika</t>
  </si>
  <si>
    <t>Kotiotteluiden määrä,</t>
  </si>
  <si>
    <t>Vierasotteluiden km-korvaukset valmentajalle</t>
  </si>
  <si>
    <t>km</t>
  </si>
  <si>
    <t>km-korvaus</t>
  </si>
  <si>
    <t>Harjoitusvuorojen km-korvaukset valmentajalle syyskausi</t>
  </si>
  <si>
    <t>Harjoitusvuorojen km-korvaukset valmentajalle kevätkausi</t>
  </si>
  <si>
    <t>Harjoitusvuorojen km-korvaukset apuvalmentajalle syyskausi</t>
  </si>
  <si>
    <t>Harjoitusvuorojen km-korvaukset apuvalmentajalle kevätkausi</t>
  </si>
  <si>
    <t>Harjoitusotteluita</t>
  </si>
  <si>
    <t>Harjoitusvuorojen km-korvaukset valmentajalle kesäkausi</t>
  </si>
  <si>
    <t>Harjoitusvuorojen km-korvaukset apuvalmentajalle kesäkausi</t>
  </si>
  <si>
    <t>Valmentajien lisenssimaksut</t>
  </si>
  <si>
    <t>tuomaripalkkio</t>
  </si>
  <si>
    <t>Pelaajien
määrä</t>
  </si>
  <si>
    <t>Muut kulut</t>
  </si>
  <si>
    <t>JOUKKUEEN KULUT YHTEENSÄ</t>
  </si>
  <si>
    <t>Edellisen kauden tilinpäätöksen yli- tai alijäämä</t>
  </si>
  <si>
    <t>Vierasotteluiden km-korvaukset apuvalmentajalle</t>
  </si>
  <si>
    <t>Laita summan eteen miinus-
merkki jos jäi ylijäämää</t>
  </si>
  <si>
    <t>Maksuerä 1</t>
  </si>
  <si>
    <t>Maksuerä 2</t>
  </si>
  <si>
    <t>½ joukkuekohtaisesta
osuudesta</t>
  </si>
  <si>
    <t>HUOM.</t>
  </si>
  <si>
    <t>kpl</t>
  </si>
  <si>
    <t>Kumpula</t>
  </si>
  <si>
    <t>Ulkokentät</t>
  </si>
  <si>
    <t>Jaosto-
maksu</t>
  </si>
  <si>
    <t>Jäsen-
maksu</t>
  </si>
  <si>
    <t>½ joukkuekohtaisesta osuudesta</t>
  </si>
  <si>
    <t>1.n maksuerä
yhteensä</t>
  </si>
  <si>
    <t>2.n maksuerä
yhteensä</t>
  </si>
  <si>
    <t>Pelaajien määrä
joukkueessa</t>
  </si>
  <si>
    <t>Joukkueen
kulut
yhteensä</t>
  </si>
  <si>
    <t>Pelaajakohtainen
osuus
joukkueen kuluista</t>
  </si>
  <si>
    <t>PakVisa mallijoukkue</t>
  </si>
  <si>
    <t>2015-2016</t>
  </si>
  <si>
    <t>Paloheinän ala-aste ma 18-19:30</t>
  </si>
  <si>
    <t>Maunulan liik.halli pe 20-22</t>
  </si>
  <si>
    <t>T-paidat joukkueelle</t>
  </si>
</sst>
</file>

<file path=xl/styles.xml><?xml version="1.0" encoding="utf-8"?>
<styleSheet xmlns="http://schemas.openxmlformats.org/spreadsheetml/2006/main">
  <numFmts count="2">
    <numFmt numFmtId="44" formatCode="_-* #,##0.00\ &quot;€&quot;_-;\-* #,##0.00\ &quot;€&quot;_-;_-* &quot;-&quot;??\ &quot;€&quot;_-;_-@_-"/>
    <numFmt numFmtId="164" formatCode="#,##0.00\ &quot;€&quot;"/>
  </numFmts>
  <fonts count="20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4"/>
      <name val="Calibri"/>
      <family val="2"/>
      <scheme val="minor"/>
    </font>
    <font>
      <b/>
      <sz val="10"/>
      <name val="Calibri"/>
      <family val="2"/>
      <scheme val="minor"/>
    </font>
    <font>
      <sz val="8"/>
      <color indexed="12"/>
      <name val="Calibri"/>
      <family val="2"/>
      <scheme val="minor"/>
    </font>
    <font>
      <sz val="8"/>
      <name val="Calibri"/>
      <family val="2"/>
      <scheme val="minor"/>
    </font>
    <font>
      <sz val="12"/>
      <name val="Calibri"/>
      <family val="2"/>
      <scheme val="minor"/>
    </font>
    <font>
      <sz val="9"/>
      <name val="Calibri"/>
      <family val="2"/>
      <scheme val="minor"/>
    </font>
    <font>
      <sz val="10"/>
      <color indexed="12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8"/>
      <color indexed="81"/>
      <name val="Tahoma"/>
      <family val="2"/>
    </font>
    <font>
      <sz val="8"/>
      <color theme="3" tint="-0.499984740745262"/>
      <name val="Calibri"/>
      <family val="2"/>
      <scheme val="minor"/>
    </font>
    <font>
      <sz val="7"/>
      <name val="Calibri"/>
      <family val="2"/>
      <scheme val="minor"/>
    </font>
    <font>
      <sz val="8"/>
      <color rgb="FFFF0000"/>
      <name val="Calibri"/>
      <family val="2"/>
      <scheme val="minor"/>
    </font>
    <font>
      <sz val="7"/>
      <color indexed="12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8" fillId="0" borderId="0" applyFont="0" applyFill="0" applyBorder="0" applyAlignment="0" applyProtection="0"/>
  </cellStyleXfs>
  <cellXfs count="113">
    <xf numFmtId="0" fontId="0" fillId="0" borderId="0" xfId="0"/>
    <xf numFmtId="0" fontId="1" fillId="0" borderId="0" xfId="0" applyFont="1" applyAlignment="1"/>
    <xf numFmtId="0" fontId="1" fillId="0" borderId="0" xfId="0" applyFont="1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1" fillId="0" borderId="0" xfId="0" applyNumberFormat="1" applyFont="1" applyAlignment="1" applyProtection="1">
      <alignment horizontal="center"/>
    </xf>
    <xf numFmtId="0" fontId="3" fillId="0" borderId="0" xfId="0" applyFont="1" applyAlignment="1">
      <alignment horizontal="center"/>
    </xf>
    <xf numFmtId="0" fontId="3" fillId="0" borderId="0" xfId="0" applyNumberFormat="1" applyFont="1" applyAlignment="1" applyProtection="1">
      <alignment horizontal="center"/>
    </xf>
    <xf numFmtId="164" fontId="1" fillId="3" borderId="1" xfId="0" applyNumberFormat="1" applyFont="1" applyFill="1" applyBorder="1"/>
    <xf numFmtId="0" fontId="5" fillId="0" borderId="0" xfId="0" applyFont="1" applyAlignment="1"/>
    <xf numFmtId="0" fontId="1" fillId="0" borderId="0" xfId="0" applyFont="1" applyBorder="1"/>
    <xf numFmtId="0" fontId="3" fillId="2" borderId="0" xfId="0" applyFont="1" applyFill="1" applyAlignment="1">
      <alignment horizontal="center"/>
    </xf>
    <xf numFmtId="0" fontId="6" fillId="0" borderId="0" xfId="0" applyFont="1"/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1" fillId="0" borderId="0" xfId="0" applyNumberFormat="1" applyFont="1" applyFill="1" applyBorder="1" applyAlignment="1" applyProtection="1">
      <alignment horizontal="center"/>
    </xf>
    <xf numFmtId="1" fontId="1" fillId="0" borderId="0" xfId="0" applyNumberFormat="1" applyFont="1" applyFill="1" applyBorder="1"/>
    <xf numFmtId="0" fontId="1" fillId="2" borderId="0" xfId="0" applyFont="1" applyFill="1"/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1" fontId="1" fillId="0" borderId="0" xfId="0" applyNumberFormat="1" applyFont="1" applyBorder="1"/>
    <xf numFmtId="164" fontId="1" fillId="0" borderId="0" xfId="0" applyNumberFormat="1" applyFont="1" applyBorder="1"/>
    <xf numFmtId="164" fontId="1" fillId="0" borderId="0" xfId="0" applyNumberFormat="1" applyFont="1" applyFill="1" applyBorder="1"/>
    <xf numFmtId="2" fontId="1" fillId="0" borderId="0" xfId="0" applyNumberFormat="1" applyFont="1" applyBorder="1"/>
    <xf numFmtId="0" fontId="5" fillId="0" borderId="0" xfId="0" applyFont="1" applyAlignment="1">
      <alignment vertical="top"/>
    </xf>
    <xf numFmtId="0" fontId="1" fillId="0" borderId="0" xfId="0" applyNumberFormat="1" applyFont="1" applyProtection="1"/>
    <xf numFmtId="164" fontId="1" fillId="2" borderId="0" xfId="0" applyNumberFormat="1" applyFont="1" applyFill="1" applyBorder="1"/>
    <xf numFmtId="0" fontId="5" fillId="0" borderId="0" xfId="0" applyFont="1" applyAlignment="1">
      <alignment horizontal="right"/>
    </xf>
    <xf numFmtId="0" fontId="3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5" fillId="0" borderId="0" xfId="0" applyFont="1" applyAlignment="1"/>
    <xf numFmtId="0" fontId="1" fillId="0" borderId="0" xfId="0" applyFont="1" applyAlignment="1"/>
    <xf numFmtId="0" fontId="1" fillId="0" borderId="0" xfId="0" applyFont="1" applyFill="1"/>
    <xf numFmtId="0" fontId="1" fillId="0" borderId="0" xfId="0" applyNumberFormat="1" applyFont="1" applyFill="1" applyAlignment="1" applyProtection="1">
      <alignment horizontal="center"/>
    </xf>
    <xf numFmtId="0" fontId="3" fillId="0" borderId="0" xfId="0" applyFont="1" applyAlignment="1">
      <alignment horizontal="right"/>
    </xf>
    <xf numFmtId="0" fontId="1" fillId="0" borderId="0" xfId="0" applyFont="1" applyFill="1" applyBorder="1" applyAlignment="1"/>
    <xf numFmtId="0" fontId="3" fillId="0" borderId="0" xfId="0" applyNumberFormat="1" applyFont="1" applyFill="1" applyBorder="1" applyAlignment="1" applyProtection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/>
    <xf numFmtId="0" fontId="4" fillId="0" borderId="0" xfId="0" applyFont="1" applyAlignment="1">
      <alignment horizontal="center" vertical="top" wrapText="1"/>
    </xf>
    <xf numFmtId="0" fontId="3" fillId="0" borderId="0" xfId="0" applyFont="1" applyFill="1" applyBorder="1"/>
    <xf numFmtId="164" fontId="1" fillId="0" borderId="0" xfId="0" applyNumberFormat="1" applyFont="1" applyFill="1" applyBorder="1" applyAlignment="1"/>
    <xf numFmtId="0" fontId="4" fillId="0" borderId="0" xfId="0" applyFont="1" applyFill="1" applyBorder="1" applyAlignment="1">
      <alignment horizontal="center" wrapText="1"/>
    </xf>
    <xf numFmtId="0" fontId="8" fillId="0" borderId="0" xfId="0" applyFont="1" applyFill="1" applyBorder="1"/>
    <xf numFmtId="0" fontId="9" fillId="0" borderId="0" xfId="0" applyFont="1" applyFill="1" applyBorder="1"/>
    <xf numFmtId="0" fontId="7" fillId="0" borderId="0" xfId="0" applyFont="1" applyBorder="1" applyAlignment="1">
      <alignment horizontal="center" vertical="center"/>
    </xf>
    <xf numFmtId="0" fontId="5" fillId="0" borderId="0" xfId="0" applyFont="1" applyBorder="1"/>
    <xf numFmtId="0" fontId="5" fillId="0" borderId="2" xfId="0" applyFont="1" applyBorder="1"/>
    <xf numFmtId="0" fontId="5" fillId="0" borderId="9" xfId="0" applyFont="1" applyBorder="1"/>
    <xf numFmtId="164" fontId="13" fillId="0" borderId="0" xfId="0" applyNumberFormat="1" applyFont="1" applyFill="1" applyBorder="1" applyAlignment="1">
      <alignment textRotation="90"/>
    </xf>
    <xf numFmtId="0" fontId="15" fillId="0" borderId="0" xfId="0" applyFont="1" applyAlignment="1">
      <alignment horizontal="center"/>
    </xf>
    <xf numFmtId="0" fontId="5" fillId="0" borderId="0" xfId="0" applyFont="1"/>
    <xf numFmtId="0" fontId="1" fillId="0" borderId="0" xfId="0" applyFont="1" applyFill="1" applyBorder="1" applyAlignment="1"/>
    <xf numFmtId="0" fontId="4" fillId="0" borderId="0" xfId="0" applyFont="1" applyAlignment="1">
      <alignment horizontal="center"/>
    </xf>
    <xf numFmtId="0" fontId="1" fillId="4" borderId="1" xfId="0" applyFont="1" applyFill="1" applyBorder="1" applyProtection="1">
      <protection locked="0"/>
    </xf>
    <xf numFmtId="164" fontId="1" fillId="4" borderId="1" xfId="0" applyNumberFormat="1" applyFont="1" applyFill="1" applyBorder="1" applyProtection="1">
      <protection locked="0"/>
    </xf>
    <xf numFmtId="1" fontId="1" fillId="4" borderId="1" xfId="0" applyNumberFormat="1" applyFont="1" applyFill="1" applyBorder="1" applyProtection="1">
      <protection locked="0"/>
    </xf>
    <xf numFmtId="1" fontId="1" fillId="0" borderId="0" xfId="0" applyNumberFormat="1" applyFont="1" applyFill="1" applyBorder="1" applyProtection="1"/>
    <xf numFmtId="0" fontId="5" fillId="0" borderId="0" xfId="0" applyFont="1" applyAlignment="1"/>
    <xf numFmtId="0" fontId="2" fillId="0" borderId="0" xfId="0" applyFont="1" applyAlignment="1">
      <alignment vertical="center"/>
    </xf>
    <xf numFmtId="164" fontId="1" fillId="5" borderId="1" xfId="0" applyNumberFormat="1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164" fontId="1" fillId="0" borderId="0" xfId="0" applyNumberFormat="1" applyFont="1" applyAlignment="1">
      <alignment horizontal="center" vertical="center"/>
    </xf>
    <xf numFmtId="0" fontId="1" fillId="4" borderId="1" xfId="0" applyFont="1" applyFill="1" applyBorder="1" applyAlignment="1" applyProtection="1">
      <alignment horizontal="center"/>
      <protection locked="0"/>
    </xf>
    <xf numFmtId="2" fontId="1" fillId="4" borderId="1" xfId="0" applyNumberFormat="1" applyFont="1" applyFill="1" applyBorder="1" applyAlignment="1" applyProtection="1">
      <alignment horizontal="center"/>
      <protection locked="0"/>
    </xf>
    <xf numFmtId="1" fontId="1" fillId="4" borderId="1" xfId="0" applyNumberFormat="1" applyFont="1" applyFill="1" applyBorder="1" applyAlignment="1" applyProtection="1">
      <alignment horizontal="center"/>
      <protection locked="0"/>
    </xf>
    <xf numFmtId="44" fontId="1" fillId="4" borderId="1" xfId="1" applyFont="1" applyFill="1" applyBorder="1" applyProtection="1">
      <protection locked="0"/>
    </xf>
    <xf numFmtId="0" fontId="5" fillId="0" borderId="0" xfId="0" applyFont="1" applyAlignment="1"/>
    <xf numFmtId="0" fontId="5" fillId="0" borderId="0" xfId="0" applyFont="1" applyBorder="1" applyAlignment="1">
      <alignment vertical="center" wrapText="1"/>
    </xf>
    <xf numFmtId="164" fontId="6" fillId="0" borderId="0" xfId="0" applyNumberFormat="1" applyFont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1" fillId="0" borderId="15" xfId="0" applyFont="1" applyBorder="1"/>
    <xf numFmtId="0" fontId="5" fillId="0" borderId="3" xfId="0" applyFont="1" applyBorder="1" applyAlignment="1">
      <alignment horizontal="center" vertical="center" wrapText="1"/>
    </xf>
    <xf numFmtId="0" fontId="8" fillId="0" borderId="0" xfId="0" applyFont="1" applyAlignment="1"/>
    <xf numFmtId="0" fontId="2" fillId="3" borderId="1" xfId="0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right" vertical="center"/>
    </xf>
    <xf numFmtId="164" fontId="19" fillId="0" borderId="4" xfId="0" applyNumberFormat="1" applyFont="1" applyBorder="1" applyAlignment="1">
      <alignment horizontal="center" vertical="center"/>
    </xf>
    <xf numFmtId="0" fontId="5" fillId="4" borderId="5" xfId="0" applyFont="1" applyFill="1" applyBorder="1" applyAlignment="1" applyProtection="1">
      <alignment horizontal="center"/>
      <protection locked="0"/>
    </xf>
    <xf numFmtId="0" fontId="5" fillId="4" borderId="8" xfId="0" applyFont="1" applyFill="1" applyBorder="1" applyAlignment="1" applyProtection="1">
      <alignment horizontal="center"/>
      <protection locked="0"/>
    </xf>
    <xf numFmtId="0" fontId="5" fillId="4" borderId="6" xfId="0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wrapText="1"/>
    </xf>
    <xf numFmtId="0" fontId="1" fillId="0" borderId="0" xfId="0" applyFont="1" applyAlignment="1"/>
    <xf numFmtId="0" fontId="5" fillId="0" borderId="0" xfId="0" applyFont="1" applyAlignment="1"/>
    <xf numFmtId="0" fontId="1" fillId="4" borderId="5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4" borderId="6" xfId="0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left" vertical="center"/>
    </xf>
    <xf numFmtId="164" fontId="1" fillId="0" borderId="0" xfId="0" applyNumberFormat="1" applyFont="1" applyFill="1" applyBorder="1" applyAlignment="1"/>
    <xf numFmtId="0" fontId="1" fillId="0" borderId="0" xfId="0" applyFont="1" applyFill="1" applyBorder="1" applyAlignment="1"/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64" fontId="19" fillId="0" borderId="13" xfId="0" applyNumberFormat="1" applyFont="1" applyBorder="1" applyAlignment="1">
      <alignment horizontal="center" vertical="center"/>
    </xf>
    <xf numFmtId="164" fontId="19" fillId="0" borderId="7" xfId="0" applyNumberFormat="1" applyFont="1" applyBorder="1" applyAlignment="1">
      <alignment horizontal="center" vertical="center"/>
    </xf>
    <xf numFmtId="164" fontId="19" fillId="0" borderId="14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64" fontId="19" fillId="0" borderId="5" xfId="0" applyNumberFormat="1" applyFont="1" applyBorder="1" applyAlignment="1">
      <alignment horizontal="center" vertical="center"/>
    </xf>
    <xf numFmtId="164" fontId="19" fillId="0" borderId="8" xfId="0" applyNumberFormat="1" applyFont="1" applyBorder="1" applyAlignment="1">
      <alignment horizontal="center" vertical="center"/>
    </xf>
    <xf numFmtId="164" fontId="19" fillId="0" borderId="6" xfId="0" applyNumberFormat="1" applyFont="1" applyBorder="1" applyAlignment="1">
      <alignment horizontal="center" vertical="center"/>
    </xf>
    <xf numFmtId="164" fontId="2" fillId="3" borderId="5" xfId="0" applyNumberFormat="1" applyFont="1" applyFill="1" applyBorder="1" applyAlignment="1">
      <alignment horizontal="center" vertical="center"/>
    </xf>
    <xf numFmtId="0" fontId="2" fillId="3" borderId="8" xfId="0" applyNumberFormat="1" applyFont="1" applyFill="1" applyBorder="1" applyAlignment="1">
      <alignment horizontal="center" vertical="center"/>
    </xf>
    <xf numFmtId="0" fontId="2" fillId="3" borderId="6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wrapText="1"/>
    </xf>
  </cellXfs>
  <cellStyles count="2">
    <cellStyle name="Normaali" xfId="0" builtinId="0"/>
    <cellStyle name="Valuutta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276225</xdr:colOff>
      <xdr:row>1</xdr:row>
      <xdr:rowOff>38100</xdr:rowOff>
    </xdr:from>
    <xdr:to>
      <xdr:col>3</xdr:col>
      <xdr:colOff>114300</xdr:colOff>
      <xdr:row>4</xdr:row>
      <xdr:rowOff>152400</xdr:rowOff>
    </xdr:to>
    <xdr:pic>
      <xdr:nvPicPr>
        <xdr:cNvPr id="3" name="Picture 2" descr="C:\Omat tiedostot\Omat kuvatiedostot\Korikirahvi ilman taustaa.mix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" y="38100"/>
          <a:ext cx="60007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61"/>
  <sheetViews>
    <sheetView tabSelected="1" workbookViewId="0">
      <selection activeCell="S34" sqref="S34"/>
    </sheetView>
  </sheetViews>
  <sheetFormatPr defaultColWidth="9.109375" defaultRowHeight="13.8"/>
  <cols>
    <col min="1" max="1" width="1.6640625" style="2" customWidth="1"/>
    <col min="2" max="2" width="10.109375" style="2" customWidth="1"/>
    <col min="3" max="3" width="1.33203125" style="2" customWidth="1"/>
    <col min="4" max="4" width="8.6640625" style="2" customWidth="1"/>
    <col min="5" max="5" width="1.44140625" style="2" customWidth="1"/>
    <col min="6" max="6" width="8.6640625" style="2" customWidth="1"/>
    <col min="7" max="7" width="1.77734375" style="2" customWidth="1"/>
    <col min="8" max="8" width="8.6640625" style="2" customWidth="1"/>
    <col min="9" max="9" width="2" style="2" customWidth="1"/>
    <col min="10" max="10" width="8.6640625" style="2" customWidth="1"/>
    <col min="11" max="11" width="2.6640625" style="2" customWidth="1"/>
    <col min="12" max="12" width="8.6640625" style="2" customWidth="1"/>
    <col min="13" max="13" width="2.6640625" style="2" customWidth="1"/>
    <col min="14" max="14" width="8.6640625" style="2" customWidth="1"/>
    <col min="15" max="15" width="2.6640625" style="25" customWidth="1"/>
    <col min="16" max="16" width="12.44140625" style="2" customWidth="1"/>
    <col min="17" max="17" width="1.44140625" style="2" customWidth="1"/>
    <col min="18" max="18" width="11.33203125" style="2" customWidth="1"/>
    <col min="19" max="19" width="12.109375" style="2" customWidth="1"/>
    <col min="20" max="16384" width="9.109375" style="2"/>
  </cols>
  <sheetData>
    <row r="1" spans="2:19" ht="12" customHeight="1"/>
    <row r="2" spans="2:19" ht="13.95" customHeight="1">
      <c r="B2" s="86"/>
      <c r="C2" s="86"/>
      <c r="D2" s="86"/>
      <c r="E2" s="1"/>
      <c r="F2" s="91" t="s">
        <v>0</v>
      </c>
      <c r="G2" s="91"/>
      <c r="H2" s="91"/>
      <c r="I2" s="91"/>
      <c r="J2" s="91"/>
      <c r="K2" s="91"/>
      <c r="L2" s="91"/>
      <c r="M2" s="61"/>
      <c r="N2" s="61"/>
      <c r="O2" s="61"/>
      <c r="P2" s="61"/>
    </row>
    <row r="3" spans="2:19" ht="13.95" customHeight="1">
      <c r="B3" s="86"/>
      <c r="C3" s="86"/>
      <c r="D3" s="86"/>
      <c r="E3" s="1"/>
      <c r="F3" s="91"/>
      <c r="G3" s="91"/>
      <c r="H3" s="91"/>
      <c r="I3" s="91"/>
      <c r="J3" s="91"/>
      <c r="K3" s="91"/>
      <c r="L3" s="91"/>
      <c r="M3" s="61"/>
      <c r="N3" s="61"/>
      <c r="O3" s="61"/>
      <c r="P3" s="61"/>
    </row>
    <row r="4" spans="2:19">
      <c r="B4" s="86"/>
      <c r="C4" s="86"/>
      <c r="D4" s="86"/>
      <c r="E4" s="1"/>
      <c r="F4" s="1"/>
      <c r="G4" s="1"/>
      <c r="H4" s="36" t="s">
        <v>1</v>
      </c>
      <c r="I4" s="37"/>
      <c r="J4" s="54"/>
      <c r="K4" s="54"/>
      <c r="L4" s="88" t="s">
        <v>53</v>
      </c>
      <c r="M4" s="89"/>
      <c r="N4" s="89"/>
      <c r="O4" s="89"/>
      <c r="P4" s="90"/>
    </row>
    <row r="5" spans="2:19" ht="20.399999999999999">
      <c r="B5" s="86"/>
      <c r="C5" s="86"/>
      <c r="D5" s="86"/>
      <c r="E5" s="1"/>
      <c r="F5" s="41" t="s">
        <v>32</v>
      </c>
      <c r="G5" s="1"/>
      <c r="I5" s="14"/>
      <c r="J5" s="34"/>
      <c r="K5" s="34"/>
      <c r="L5" s="34"/>
      <c r="M5" s="34"/>
      <c r="N5" s="34"/>
      <c r="O5" s="35"/>
      <c r="P5" s="34"/>
    </row>
    <row r="6" spans="2:19">
      <c r="B6" s="2" t="s">
        <v>2</v>
      </c>
      <c r="F6" s="56">
        <v>11</v>
      </c>
      <c r="H6" s="36" t="s">
        <v>11</v>
      </c>
      <c r="I6" s="37"/>
      <c r="J6" s="54"/>
      <c r="K6" s="54"/>
      <c r="L6" s="88" t="s">
        <v>54</v>
      </c>
      <c r="M6" s="89"/>
      <c r="N6" s="89"/>
      <c r="O6" s="89"/>
      <c r="P6" s="90"/>
    </row>
    <row r="7" spans="2:19">
      <c r="E7" s="83" t="s">
        <v>18</v>
      </c>
      <c r="F7" s="83"/>
      <c r="G7" s="83"/>
      <c r="H7" s="83"/>
      <c r="J7" s="55" t="s">
        <v>13</v>
      </c>
      <c r="L7" s="4" t="s">
        <v>42</v>
      </c>
      <c r="N7" s="4" t="s">
        <v>3</v>
      </c>
      <c r="O7" s="5"/>
    </row>
    <row r="8" spans="2:19">
      <c r="B8" s="2" t="s">
        <v>12</v>
      </c>
      <c r="E8" s="80" t="s">
        <v>43</v>
      </c>
      <c r="F8" s="81"/>
      <c r="G8" s="81"/>
      <c r="H8" s="82"/>
      <c r="I8" s="6"/>
      <c r="J8" s="67">
        <v>1.5</v>
      </c>
      <c r="K8" s="6" t="s">
        <v>4</v>
      </c>
      <c r="L8" s="68">
        <v>12</v>
      </c>
      <c r="M8" s="6" t="s">
        <v>4</v>
      </c>
      <c r="N8" s="63">
        <v>40</v>
      </c>
      <c r="O8" s="7" t="s">
        <v>5</v>
      </c>
      <c r="P8" s="8">
        <f>J8*L8*N8</f>
        <v>720</v>
      </c>
      <c r="R8" s="70"/>
      <c r="S8" s="70"/>
    </row>
    <row r="9" spans="2:19">
      <c r="B9" s="2" t="s">
        <v>12</v>
      </c>
      <c r="E9" s="80" t="s">
        <v>44</v>
      </c>
      <c r="F9" s="81"/>
      <c r="G9" s="81"/>
      <c r="H9" s="82"/>
      <c r="I9" s="6"/>
      <c r="J9" s="67"/>
      <c r="K9" s="6" t="s">
        <v>4</v>
      </c>
      <c r="L9" s="68"/>
      <c r="M9" s="6" t="s">
        <v>4</v>
      </c>
      <c r="N9" s="63">
        <v>10</v>
      </c>
      <c r="O9" s="7" t="s">
        <v>5</v>
      </c>
      <c r="P9" s="8">
        <f>J9*L9*N9</f>
        <v>0</v>
      </c>
      <c r="R9" s="70"/>
      <c r="S9" s="60"/>
    </row>
    <row r="10" spans="2:19">
      <c r="E10" s="83" t="s">
        <v>18</v>
      </c>
      <c r="F10" s="83"/>
      <c r="G10" s="83"/>
      <c r="H10" s="83"/>
      <c r="I10" s="13"/>
      <c r="J10" s="55" t="s">
        <v>13</v>
      </c>
      <c r="K10" s="13"/>
      <c r="L10" s="4" t="s">
        <v>42</v>
      </c>
      <c r="M10" s="13"/>
      <c r="N10" s="4" t="s">
        <v>3</v>
      </c>
      <c r="O10" s="38"/>
      <c r="P10" s="22"/>
      <c r="R10" s="70"/>
      <c r="S10" s="32"/>
    </row>
    <row r="11" spans="2:19">
      <c r="B11" s="2" t="s">
        <v>14</v>
      </c>
      <c r="E11" s="80" t="s">
        <v>55</v>
      </c>
      <c r="F11" s="81"/>
      <c r="G11" s="81"/>
      <c r="H11" s="82"/>
      <c r="I11" s="6"/>
      <c r="J11" s="67">
        <v>1.5</v>
      </c>
      <c r="K11" s="6" t="s">
        <v>4</v>
      </c>
      <c r="L11" s="68">
        <v>33</v>
      </c>
      <c r="M11" s="6" t="s">
        <v>4</v>
      </c>
      <c r="N11" s="63">
        <v>24</v>
      </c>
      <c r="O11" s="7" t="s">
        <v>5</v>
      </c>
      <c r="P11" s="8">
        <f>J11*L11*N11</f>
        <v>1188</v>
      </c>
      <c r="R11" s="87"/>
      <c r="S11" s="87"/>
    </row>
    <row r="12" spans="2:19">
      <c r="B12" s="33" t="s">
        <v>15</v>
      </c>
      <c r="C12" s="33"/>
      <c r="D12" s="33"/>
      <c r="E12" s="80" t="s">
        <v>56</v>
      </c>
      <c r="F12" s="81"/>
      <c r="G12" s="81"/>
      <c r="H12" s="82"/>
      <c r="I12" s="40"/>
      <c r="J12" s="67">
        <v>2</v>
      </c>
      <c r="K12" s="6" t="s">
        <v>4</v>
      </c>
      <c r="L12" s="68">
        <v>30</v>
      </c>
      <c r="M12" s="6" t="s">
        <v>4</v>
      </c>
      <c r="N12" s="63">
        <v>24</v>
      </c>
      <c r="O12" s="7" t="s">
        <v>5</v>
      </c>
      <c r="P12" s="8">
        <f>J12*L12*N12</f>
        <v>1440</v>
      </c>
      <c r="R12" s="87"/>
      <c r="S12" s="87"/>
    </row>
    <row r="13" spans="2:19">
      <c r="B13" s="2" t="s">
        <v>16</v>
      </c>
      <c r="E13" s="80"/>
      <c r="F13" s="81"/>
      <c r="G13" s="81"/>
      <c r="H13" s="82"/>
      <c r="J13" s="67"/>
      <c r="K13" s="6" t="s">
        <v>4</v>
      </c>
      <c r="L13" s="68"/>
      <c r="M13" s="6" t="s">
        <v>4</v>
      </c>
      <c r="N13" s="63">
        <f>N11</f>
        <v>24</v>
      </c>
      <c r="O13" s="7" t="s">
        <v>5</v>
      </c>
      <c r="P13" s="8">
        <f>J13*L13*N13</f>
        <v>0</v>
      </c>
      <c r="R13" s="9"/>
      <c r="S13" s="9"/>
    </row>
    <row r="14" spans="2:19">
      <c r="B14" s="2" t="s">
        <v>17</v>
      </c>
      <c r="E14" s="80"/>
      <c r="F14" s="81"/>
      <c r="G14" s="81"/>
      <c r="H14" s="82"/>
      <c r="I14" s="10"/>
      <c r="J14" s="67"/>
      <c r="K14" s="6" t="s">
        <v>4</v>
      </c>
      <c r="L14" s="68"/>
      <c r="M14" s="6" t="s">
        <v>4</v>
      </c>
      <c r="N14" s="63">
        <f>N11</f>
        <v>24</v>
      </c>
      <c r="O14" s="7" t="s">
        <v>5</v>
      </c>
      <c r="P14" s="8">
        <f>J14*L14*N14</f>
        <v>0</v>
      </c>
    </row>
    <row r="15" spans="2:19">
      <c r="H15" s="59"/>
      <c r="I15" s="10"/>
      <c r="J15" s="55"/>
      <c r="L15" s="4" t="s">
        <v>21</v>
      </c>
      <c r="N15" s="4" t="s">
        <v>22</v>
      </c>
      <c r="O15" s="5"/>
    </row>
    <row r="16" spans="2:19">
      <c r="B16" s="53" t="s">
        <v>28</v>
      </c>
      <c r="H16" s="16"/>
      <c r="I16" s="10"/>
      <c r="J16" s="55"/>
      <c r="K16" s="55"/>
      <c r="L16" s="66"/>
      <c r="M16" s="11" t="s">
        <v>4</v>
      </c>
      <c r="N16" s="62">
        <v>0.44</v>
      </c>
      <c r="O16" s="7" t="s">
        <v>5</v>
      </c>
      <c r="P16" s="8">
        <f t="shared" ref="P16" si="0">L16*N16</f>
        <v>0</v>
      </c>
    </row>
    <row r="17" spans="2:19">
      <c r="B17" s="53" t="s">
        <v>23</v>
      </c>
      <c r="H17" s="16"/>
      <c r="I17" s="10"/>
      <c r="J17" s="55"/>
      <c r="K17" s="55"/>
      <c r="L17" s="66">
        <v>600</v>
      </c>
      <c r="M17" s="11" t="s">
        <v>4</v>
      </c>
      <c r="N17" s="62">
        <f>N16</f>
        <v>0.44</v>
      </c>
      <c r="O17" s="7" t="s">
        <v>5</v>
      </c>
      <c r="P17" s="8">
        <f t="shared" ref="P17:P18" si="1">L17*N17</f>
        <v>264</v>
      </c>
    </row>
    <row r="18" spans="2:19">
      <c r="B18" s="53" t="s">
        <v>24</v>
      </c>
      <c r="H18" s="16"/>
      <c r="I18" s="10"/>
      <c r="J18" s="55"/>
      <c r="K18" s="55"/>
      <c r="L18" s="66">
        <v>720</v>
      </c>
      <c r="M18" s="11" t="s">
        <v>4</v>
      </c>
      <c r="N18" s="62">
        <f>N16</f>
        <v>0.44</v>
      </c>
      <c r="O18" s="7" t="s">
        <v>5</v>
      </c>
      <c r="P18" s="8">
        <f t="shared" si="1"/>
        <v>316.8</v>
      </c>
    </row>
    <row r="19" spans="2:19">
      <c r="H19" s="16"/>
      <c r="I19" s="10"/>
      <c r="J19" s="55"/>
      <c r="K19" s="55"/>
      <c r="L19" s="4" t="s">
        <v>21</v>
      </c>
      <c r="N19" s="10"/>
      <c r="O19" s="5"/>
    </row>
    <row r="20" spans="2:19">
      <c r="B20" s="53" t="s">
        <v>29</v>
      </c>
      <c r="H20" s="16"/>
      <c r="I20" s="10"/>
      <c r="J20" s="55"/>
      <c r="K20" s="55"/>
      <c r="L20" s="66"/>
      <c r="M20" s="11" t="s">
        <v>4</v>
      </c>
      <c r="N20" s="62">
        <f>N16</f>
        <v>0.44</v>
      </c>
      <c r="O20" s="7" t="s">
        <v>5</v>
      </c>
      <c r="P20" s="8">
        <f t="shared" ref="P20" si="2">L20*N20</f>
        <v>0</v>
      </c>
    </row>
    <row r="21" spans="2:19">
      <c r="B21" s="53" t="s">
        <v>25</v>
      </c>
      <c r="H21" s="16"/>
      <c r="I21" s="10"/>
      <c r="J21" s="55"/>
      <c r="K21" s="55"/>
      <c r="L21" s="66"/>
      <c r="M21" s="11" t="s">
        <v>4</v>
      </c>
      <c r="N21" s="62">
        <f>N16</f>
        <v>0.44</v>
      </c>
      <c r="O21" s="7" t="s">
        <v>5</v>
      </c>
      <c r="P21" s="8">
        <f t="shared" ref="P21:P22" si="3">L21*N21</f>
        <v>0</v>
      </c>
    </row>
    <row r="22" spans="2:19">
      <c r="B22" s="53" t="s">
        <v>26</v>
      </c>
      <c r="H22" s="16"/>
      <c r="I22" s="10"/>
      <c r="J22" s="55"/>
      <c r="K22" s="55"/>
      <c r="L22" s="66"/>
      <c r="M22" s="11" t="s">
        <v>4</v>
      </c>
      <c r="N22" s="62">
        <f>N16</f>
        <v>0.44</v>
      </c>
      <c r="O22" s="7" t="s">
        <v>5</v>
      </c>
      <c r="P22" s="8">
        <f t="shared" si="3"/>
        <v>0</v>
      </c>
    </row>
    <row r="23" spans="2:19">
      <c r="H23" s="16"/>
      <c r="I23" s="10"/>
      <c r="J23" s="55"/>
      <c r="L23" s="10"/>
      <c r="N23" s="10"/>
      <c r="O23" s="5"/>
    </row>
    <row r="24" spans="2:19">
      <c r="B24" s="2" t="s">
        <v>19</v>
      </c>
      <c r="E24" s="88">
        <v>9</v>
      </c>
      <c r="F24" s="89"/>
      <c r="G24" s="89"/>
      <c r="H24" s="90"/>
      <c r="I24" s="10"/>
      <c r="L24" s="52" t="s">
        <v>42</v>
      </c>
      <c r="N24" s="52" t="s">
        <v>31</v>
      </c>
      <c r="O24" s="5"/>
    </row>
    <row r="25" spans="2:19" ht="15.6">
      <c r="B25" s="2" t="s">
        <v>6</v>
      </c>
      <c r="H25" s="34"/>
      <c r="L25" s="64">
        <v>2</v>
      </c>
      <c r="M25" s="11" t="s">
        <v>4</v>
      </c>
      <c r="N25" s="57">
        <v>40</v>
      </c>
      <c r="O25" s="7" t="s">
        <v>5</v>
      </c>
      <c r="P25" s="8">
        <f>E24*L25*N25</f>
        <v>720</v>
      </c>
      <c r="S25" s="12"/>
    </row>
    <row r="26" spans="2:19">
      <c r="J26" s="55" t="s">
        <v>42</v>
      </c>
      <c r="K26" s="13"/>
      <c r="L26" s="4" t="s">
        <v>21</v>
      </c>
      <c r="M26" s="13"/>
      <c r="N26" s="4" t="s">
        <v>22</v>
      </c>
      <c r="O26" s="15"/>
      <c r="P26" s="14"/>
    </row>
    <row r="27" spans="2:19">
      <c r="B27" s="53" t="s">
        <v>20</v>
      </c>
      <c r="J27" s="66">
        <v>8</v>
      </c>
      <c r="K27" s="11" t="s">
        <v>4</v>
      </c>
      <c r="L27" s="66">
        <v>29</v>
      </c>
      <c r="M27" s="11" t="s">
        <v>4</v>
      </c>
      <c r="N27" s="62">
        <f>N16</f>
        <v>0.44</v>
      </c>
      <c r="O27" s="7" t="s">
        <v>5</v>
      </c>
      <c r="P27" s="8">
        <f>L27*N27*J27</f>
        <v>102.08</v>
      </c>
    </row>
    <row r="28" spans="2:19">
      <c r="B28" s="53" t="s">
        <v>36</v>
      </c>
      <c r="J28" s="66"/>
      <c r="K28" s="11" t="s">
        <v>4</v>
      </c>
      <c r="L28" s="66"/>
      <c r="M28" s="11" t="s">
        <v>4</v>
      </c>
      <c r="N28" s="62">
        <f>N16</f>
        <v>0.44</v>
      </c>
      <c r="O28" s="7" t="s">
        <v>5</v>
      </c>
      <c r="P28" s="8">
        <f>L28*N28*J28</f>
        <v>0</v>
      </c>
    </row>
    <row r="29" spans="2:19">
      <c r="J29" s="14"/>
      <c r="K29" s="13"/>
      <c r="L29" s="14"/>
      <c r="M29" s="13"/>
      <c r="N29" s="14"/>
      <c r="O29" s="15"/>
      <c r="P29" s="14"/>
    </row>
    <row r="30" spans="2:19">
      <c r="B30" s="2" t="s">
        <v>27</v>
      </c>
      <c r="E30" s="88">
        <v>1</v>
      </c>
      <c r="F30" s="89"/>
      <c r="G30" s="89"/>
      <c r="H30" s="90"/>
      <c r="L30" s="52" t="s">
        <v>42</v>
      </c>
      <c r="N30" s="52" t="s">
        <v>31</v>
      </c>
      <c r="O30" s="5"/>
    </row>
    <row r="31" spans="2:19">
      <c r="B31" s="2" t="s">
        <v>6</v>
      </c>
      <c r="L31" s="64">
        <v>2</v>
      </c>
      <c r="M31" s="11" t="s">
        <v>4</v>
      </c>
      <c r="N31" s="57">
        <v>40</v>
      </c>
      <c r="O31" s="7" t="s">
        <v>5</v>
      </c>
      <c r="P31" s="8">
        <f>E30*L31*N31</f>
        <v>80</v>
      </c>
    </row>
    <row r="32" spans="2:19">
      <c r="L32" s="17"/>
      <c r="M32" s="17"/>
      <c r="N32" s="17"/>
      <c r="O32" s="5"/>
    </row>
    <row r="33" spans="2:18">
      <c r="B33" s="2" t="s">
        <v>7</v>
      </c>
      <c r="L33" s="57">
        <v>230</v>
      </c>
      <c r="M33" s="19" t="s">
        <v>8</v>
      </c>
      <c r="N33" s="57"/>
      <c r="O33" s="7" t="s">
        <v>5</v>
      </c>
      <c r="P33" s="8">
        <f>L33+N33</f>
        <v>230</v>
      </c>
    </row>
    <row r="34" spans="2:18">
      <c r="O34" s="5"/>
    </row>
    <row r="35" spans="2:18">
      <c r="B35" s="2" t="s">
        <v>30</v>
      </c>
      <c r="L35" s="68">
        <v>1</v>
      </c>
      <c r="M35" s="6" t="s">
        <v>4</v>
      </c>
      <c r="N35" s="62">
        <v>30</v>
      </c>
      <c r="O35" s="7" t="s">
        <v>5</v>
      </c>
      <c r="P35" s="8">
        <f>L35*N35</f>
        <v>30</v>
      </c>
    </row>
    <row r="36" spans="2:18">
      <c r="J36" s="20"/>
      <c r="K36" s="6"/>
      <c r="L36" s="20"/>
      <c r="M36" s="6"/>
      <c r="N36" s="21"/>
      <c r="O36" s="7"/>
      <c r="P36" s="22"/>
    </row>
    <row r="37" spans="2:18">
      <c r="B37" s="2" t="s">
        <v>9</v>
      </c>
      <c r="L37" s="69"/>
      <c r="M37" s="19" t="s">
        <v>8</v>
      </c>
      <c r="N37" s="57"/>
      <c r="O37" s="7" t="s">
        <v>5</v>
      </c>
      <c r="P37" s="8">
        <f>L37+N37</f>
        <v>0</v>
      </c>
    </row>
    <row r="38" spans="2:18">
      <c r="J38" s="23"/>
      <c r="K38" s="6"/>
      <c r="L38" s="23"/>
      <c r="M38" s="6"/>
      <c r="N38" s="21"/>
      <c r="O38" s="7"/>
      <c r="P38" s="21"/>
    </row>
    <row r="39" spans="2:18">
      <c r="B39" s="2" t="s">
        <v>33</v>
      </c>
      <c r="D39" s="80" t="s">
        <v>57</v>
      </c>
      <c r="E39" s="81"/>
      <c r="F39" s="81"/>
      <c r="G39" s="81"/>
      <c r="H39" s="82"/>
      <c r="L39" s="58">
        <v>11</v>
      </c>
      <c r="M39" s="6" t="s">
        <v>4</v>
      </c>
      <c r="N39" s="57">
        <v>9</v>
      </c>
      <c r="O39" s="7" t="s">
        <v>5</v>
      </c>
      <c r="P39" s="8">
        <f>L39*N39</f>
        <v>99</v>
      </c>
    </row>
    <row r="40" spans="2:18">
      <c r="B40" s="24" t="s">
        <v>10</v>
      </c>
      <c r="O40" s="5"/>
    </row>
    <row r="41" spans="2:18">
      <c r="B41" s="2" t="s">
        <v>33</v>
      </c>
      <c r="D41" s="80"/>
      <c r="E41" s="81"/>
      <c r="F41" s="81"/>
      <c r="G41" s="81"/>
      <c r="H41" s="82"/>
      <c r="L41" s="58"/>
      <c r="M41" s="6" t="s">
        <v>4</v>
      </c>
      <c r="N41" s="57"/>
      <c r="O41" s="7" t="s">
        <v>5</v>
      </c>
      <c r="P41" s="8">
        <f>L41*N41</f>
        <v>0</v>
      </c>
    </row>
    <row r="43" spans="2:18">
      <c r="B43" s="2" t="s">
        <v>33</v>
      </c>
      <c r="D43" s="80"/>
      <c r="E43" s="81"/>
      <c r="F43" s="81"/>
      <c r="G43" s="81"/>
      <c r="H43" s="82"/>
      <c r="L43" s="58"/>
      <c r="M43" s="6" t="s">
        <v>4</v>
      </c>
      <c r="N43" s="57"/>
      <c r="O43" s="7" t="s">
        <v>5</v>
      </c>
      <c r="P43" s="8">
        <f>L43*N43</f>
        <v>0</v>
      </c>
    </row>
    <row r="44" spans="2:18">
      <c r="J44" s="20"/>
      <c r="K44" s="6"/>
      <c r="L44" s="20"/>
      <c r="M44" s="6"/>
      <c r="N44" s="21"/>
      <c r="O44" s="7"/>
      <c r="P44" s="26"/>
    </row>
    <row r="45" spans="2:18">
      <c r="B45" s="2" t="s">
        <v>33</v>
      </c>
      <c r="D45" s="80"/>
      <c r="E45" s="81"/>
      <c r="F45" s="81"/>
      <c r="G45" s="81"/>
      <c r="H45" s="82"/>
      <c r="L45" s="58"/>
      <c r="M45" s="6" t="s">
        <v>4</v>
      </c>
      <c r="N45" s="57"/>
      <c r="O45" s="7" t="s">
        <v>5</v>
      </c>
      <c r="P45" s="8">
        <f>L45*N45</f>
        <v>0</v>
      </c>
    </row>
    <row r="47" spans="2:18" ht="22.2" customHeight="1">
      <c r="B47" s="2" t="s">
        <v>35</v>
      </c>
      <c r="I47" s="51"/>
      <c r="J47" s="51"/>
      <c r="K47" s="51"/>
      <c r="L47" s="85" t="s">
        <v>37</v>
      </c>
      <c r="M47" s="85"/>
      <c r="N47" s="85"/>
      <c r="O47" s="7"/>
      <c r="P47" s="57">
        <v>-650</v>
      </c>
      <c r="R47" s="27"/>
    </row>
    <row r="48" spans="2:18">
      <c r="I48" s="14"/>
      <c r="J48" s="14"/>
      <c r="K48" s="14"/>
      <c r="L48" s="84" t="s">
        <v>41</v>
      </c>
      <c r="M48" s="84"/>
      <c r="N48" s="84"/>
    </row>
    <row r="49" spans="2:23">
      <c r="B49" s="28" t="s">
        <v>34</v>
      </c>
      <c r="I49" s="92"/>
      <c r="J49" s="92"/>
      <c r="K49" s="92"/>
      <c r="L49" s="93"/>
      <c r="M49" s="42"/>
      <c r="N49" s="14"/>
      <c r="O49" s="7"/>
      <c r="P49" s="8">
        <f>P8+P9+P11+P12+P13+P14+P16+P17+P18+P20+P21+P22+P25+P27+P28+P31+P33+P35+P37+P39+P41+P43+P45+P47</f>
        <v>4539.88</v>
      </c>
    </row>
    <row r="50" spans="2:23">
      <c r="B50" s="28"/>
      <c r="I50" s="43"/>
      <c r="J50" s="54"/>
      <c r="K50" s="42"/>
      <c r="L50" s="37"/>
      <c r="M50" s="42"/>
      <c r="N50" s="14"/>
      <c r="O50" s="7"/>
      <c r="P50" s="22"/>
    </row>
    <row r="51" spans="2:23" ht="34.200000000000003" customHeight="1">
      <c r="B51" s="3" t="s">
        <v>51</v>
      </c>
      <c r="C51" s="29"/>
      <c r="D51" s="109">
        <f>P49</f>
        <v>4539.88</v>
      </c>
      <c r="E51" s="110"/>
      <c r="F51" s="111"/>
      <c r="G51" s="29"/>
      <c r="H51" s="3" t="s">
        <v>50</v>
      </c>
      <c r="I51" s="29"/>
      <c r="J51" s="77">
        <f>F6</f>
        <v>11</v>
      </c>
      <c r="K51" s="76"/>
      <c r="L51" s="112" t="s">
        <v>52</v>
      </c>
      <c r="M51" s="112"/>
      <c r="N51" s="112"/>
      <c r="O51" s="45"/>
      <c r="P51" s="78">
        <f>D51/J51</f>
        <v>412.71636363636367</v>
      </c>
      <c r="R51" s="44"/>
    </row>
    <row r="52" spans="2:23">
      <c r="B52" s="65"/>
      <c r="H52" s="34"/>
      <c r="J52" s="30"/>
      <c r="N52" s="46"/>
      <c r="O52" s="14"/>
      <c r="P52" s="46"/>
      <c r="R52" s="39"/>
    </row>
    <row r="53" spans="2:23">
      <c r="H53" s="31"/>
      <c r="I53" s="31"/>
      <c r="J53" s="31"/>
      <c r="K53" s="31"/>
      <c r="L53" s="31"/>
      <c r="M53" s="31"/>
      <c r="N53" s="31"/>
      <c r="O53" s="2"/>
      <c r="P53" s="18"/>
    </row>
    <row r="54" spans="2:23" ht="43.2" customHeight="1">
      <c r="B54" s="100" t="s">
        <v>38</v>
      </c>
      <c r="C54" s="10"/>
      <c r="D54" s="94" t="s">
        <v>47</v>
      </c>
      <c r="E54" s="95"/>
      <c r="F54" s="96"/>
      <c r="G54" s="10"/>
      <c r="H54" s="75" t="s">
        <v>45</v>
      </c>
      <c r="I54" s="71"/>
      <c r="J54" s="103" t="s">
        <v>48</v>
      </c>
      <c r="K54" s="104"/>
      <c r="L54" s="105"/>
      <c r="M54" s="40"/>
      <c r="N54" s="47"/>
      <c r="O54" s="10"/>
      <c r="P54" s="10"/>
      <c r="R54" s="34"/>
      <c r="S54" s="34"/>
      <c r="T54" s="34"/>
      <c r="U54" s="34"/>
      <c r="V54" s="34"/>
      <c r="W54" s="34"/>
    </row>
    <row r="55" spans="2:23" ht="4.95" customHeight="1">
      <c r="B55" s="101"/>
      <c r="C55" s="10"/>
      <c r="D55" s="49"/>
      <c r="E55" s="48"/>
      <c r="F55" s="50"/>
      <c r="G55" s="48"/>
      <c r="H55" s="73"/>
      <c r="I55" s="48"/>
      <c r="J55" s="48"/>
      <c r="K55" s="48"/>
      <c r="L55" s="48"/>
      <c r="M55" s="48"/>
      <c r="N55" s="48"/>
      <c r="O55" s="10"/>
      <c r="P55" s="10"/>
      <c r="R55" s="34"/>
      <c r="S55" s="34"/>
      <c r="T55" s="34"/>
      <c r="U55" s="34"/>
      <c r="V55" s="34"/>
      <c r="W55" s="34"/>
    </row>
    <row r="56" spans="2:23" ht="27" customHeight="1">
      <c r="B56" s="102"/>
      <c r="C56" s="10"/>
      <c r="D56" s="97">
        <f>P51/2</f>
        <v>206.35818181818183</v>
      </c>
      <c r="E56" s="98"/>
      <c r="F56" s="99"/>
      <c r="G56" s="10"/>
      <c r="H56" s="79">
        <v>20</v>
      </c>
      <c r="I56" s="72"/>
      <c r="J56" s="106">
        <f>D56+H56</f>
        <v>226.35818181818183</v>
      </c>
      <c r="K56" s="107"/>
      <c r="L56" s="108"/>
      <c r="M56" s="10"/>
      <c r="N56" s="10"/>
      <c r="O56" s="10"/>
      <c r="P56" s="10"/>
      <c r="R56" s="34"/>
      <c r="S56" s="34"/>
      <c r="T56" s="34"/>
      <c r="U56" s="34"/>
      <c r="V56" s="34"/>
      <c r="W56" s="34"/>
    </row>
    <row r="57" spans="2:23" ht="10.199999999999999" customHeight="1">
      <c r="H57" s="10"/>
      <c r="I57" s="10"/>
      <c r="J57" s="10"/>
      <c r="K57" s="10"/>
      <c r="L57" s="10"/>
      <c r="O57" s="2"/>
      <c r="R57" s="34"/>
      <c r="S57" s="34"/>
      <c r="T57" s="34"/>
      <c r="U57" s="34"/>
      <c r="V57" s="34"/>
      <c r="W57" s="34"/>
    </row>
    <row r="58" spans="2:23" ht="43.2" customHeight="1">
      <c r="B58" s="100" t="s">
        <v>39</v>
      </c>
      <c r="C58" s="10"/>
      <c r="D58" s="94" t="s">
        <v>40</v>
      </c>
      <c r="E58" s="95"/>
      <c r="F58" s="96"/>
      <c r="G58" s="10"/>
      <c r="H58" s="75" t="s">
        <v>46</v>
      </c>
      <c r="I58" s="71"/>
      <c r="J58" s="103" t="s">
        <v>49</v>
      </c>
      <c r="K58" s="104"/>
      <c r="L58" s="105"/>
      <c r="O58" s="2"/>
      <c r="R58" s="34"/>
      <c r="S58" s="34"/>
      <c r="T58" s="34"/>
      <c r="U58" s="34"/>
      <c r="V58" s="34"/>
      <c r="W58" s="34"/>
    </row>
    <row r="59" spans="2:23" ht="4.95" customHeight="1">
      <c r="B59" s="101"/>
      <c r="C59" s="10"/>
      <c r="D59" s="49"/>
      <c r="E59" s="48"/>
      <c r="F59" s="50"/>
      <c r="G59" s="10"/>
      <c r="H59" s="74"/>
      <c r="I59" s="10"/>
      <c r="J59" s="10"/>
      <c r="K59" s="10"/>
      <c r="L59" s="10"/>
      <c r="O59" s="2"/>
      <c r="R59" s="34"/>
      <c r="S59" s="34"/>
      <c r="T59" s="34"/>
      <c r="U59" s="34"/>
      <c r="V59" s="34"/>
      <c r="W59" s="34"/>
    </row>
    <row r="60" spans="2:23" ht="27" customHeight="1">
      <c r="B60" s="102"/>
      <c r="C60" s="10"/>
      <c r="D60" s="97">
        <f>P51/2</f>
        <v>206.35818181818183</v>
      </c>
      <c r="E60" s="98"/>
      <c r="F60" s="99"/>
      <c r="G60" s="10"/>
      <c r="H60" s="79">
        <v>20</v>
      </c>
      <c r="I60" s="72"/>
      <c r="J60" s="106">
        <f>D60+H60</f>
        <v>226.35818181818183</v>
      </c>
      <c r="K60" s="107"/>
      <c r="L60" s="108"/>
      <c r="O60" s="2"/>
      <c r="R60" s="34"/>
      <c r="S60" s="34"/>
      <c r="T60" s="34"/>
      <c r="U60" s="34"/>
      <c r="V60" s="34"/>
      <c r="W60" s="34"/>
    </row>
    <row r="61" spans="2:23" ht="6.6" customHeight="1"/>
  </sheetData>
  <sheetProtection selectLockedCells="1"/>
  <mergeCells count="35">
    <mergeCell ref="I49:L49"/>
    <mergeCell ref="D54:F54"/>
    <mergeCell ref="D56:F56"/>
    <mergeCell ref="B54:B56"/>
    <mergeCell ref="B58:B60"/>
    <mergeCell ref="D58:F58"/>
    <mergeCell ref="D60:F60"/>
    <mergeCell ref="J54:L54"/>
    <mergeCell ref="J56:L56"/>
    <mergeCell ref="J58:L58"/>
    <mergeCell ref="J60:L60"/>
    <mergeCell ref="D51:F51"/>
    <mergeCell ref="L51:N51"/>
    <mergeCell ref="B2:D5"/>
    <mergeCell ref="R11:S11"/>
    <mergeCell ref="R12:S12"/>
    <mergeCell ref="L4:P4"/>
    <mergeCell ref="L6:P6"/>
    <mergeCell ref="E11:H11"/>
    <mergeCell ref="E12:H12"/>
    <mergeCell ref="F2:L3"/>
    <mergeCell ref="E7:H7"/>
    <mergeCell ref="E8:H8"/>
    <mergeCell ref="E9:H9"/>
    <mergeCell ref="E13:H13"/>
    <mergeCell ref="E14:H14"/>
    <mergeCell ref="E10:H10"/>
    <mergeCell ref="L48:N48"/>
    <mergeCell ref="L47:N47"/>
    <mergeCell ref="E24:H24"/>
    <mergeCell ref="E30:H30"/>
    <mergeCell ref="D41:H41"/>
    <mergeCell ref="D43:H43"/>
    <mergeCell ref="D45:H45"/>
    <mergeCell ref="D39:H39"/>
  </mergeCells>
  <printOptions horizontalCentered="1" verticalCentered="1"/>
  <pageMargins left="0" right="0" top="0.55118110236220474" bottom="0.55118110236220474" header="0.31496062992125984" footer="0.31496062992125984"/>
  <pageSetup paperSize="9" orientation="portrait" horizontalDpi="4294967293" verticalDpi="12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Hessu</dc:creator>
  <cp:lastModifiedBy>Pakilan Visa</cp:lastModifiedBy>
  <cp:lastPrinted>2010-01-07T17:51:09Z</cp:lastPrinted>
  <dcterms:created xsi:type="dcterms:W3CDTF">2009-06-15T20:30:55Z</dcterms:created>
  <dcterms:modified xsi:type="dcterms:W3CDTF">2015-03-24T08:08:45Z</dcterms:modified>
</cp:coreProperties>
</file>